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4" r:id="rId1"/>
    <sheet name="2кв" sheetId="25" r:id="rId2"/>
  </sheets>
  <definedNames>
    <definedName name="_xlnm.Print_Area" localSheetId="0">'1кв'!$A$1:$E$58</definedName>
    <definedName name="_xlnm.Print_Area" localSheetId="1">'2кв'!$A$1:$E$55</definedName>
  </definedNames>
  <calcPr calcId="152511"/>
</workbook>
</file>

<file path=xl/calcChain.xml><?xml version="1.0" encoding="utf-8"?>
<calcChain xmlns="http://schemas.openxmlformats.org/spreadsheetml/2006/main">
  <c r="B47" i="25" l="1"/>
  <c r="E27" i="25"/>
  <c r="E29" i="25"/>
  <c r="B53" i="25"/>
  <c r="B52" i="25"/>
  <c r="B51" i="25"/>
  <c r="F19" i="25"/>
  <c r="E21" i="25" s="1"/>
  <c r="E22" i="25" l="1"/>
  <c r="E31" i="25" s="1"/>
  <c r="B54" i="25" s="1"/>
  <c r="B55" i="25" s="1"/>
  <c r="E34" i="24"/>
  <c r="E30" i="24"/>
  <c r="E31" i="24"/>
  <c r="E32" i="24"/>
  <c r="E29" i="24"/>
  <c r="B56" i="24" l="1"/>
  <c r="B55" i="24"/>
  <c r="B54" i="24"/>
  <c r="F19" i="24"/>
  <c r="E22" i="24" s="1"/>
  <c r="E21" i="24" l="1"/>
  <c r="B57" i="24" l="1"/>
  <c r="B58" i="24" s="1"/>
</calcChain>
</file>

<file path=xl/sharedStrings.xml><?xml version="1.0" encoding="utf-8"?>
<sst xmlns="http://schemas.openxmlformats.org/spreadsheetml/2006/main" count="161" uniqueCount="76">
  <si>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</si>
  <si>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</si>
  <si>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</si>
  <si>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</si>
  <si>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</si>
  <si>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</si>
  <si>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</si>
  <si>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</si>
  <si>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</si>
  <si>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</si>
  <si>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</si>
  <si>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</si>
  <si>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</si>
  <si>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</si>
  <si>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</si>
  <si>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</si>
  <si>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</si>
  <si>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</si>
  <si>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</si>
  <si>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</si>
  <si>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</si>
  <si>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</si>
  <si>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</si>
  <si>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</si>
  <si>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35/1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</si>
  <si>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№35/1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</si>
  <si>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</si>
  <si>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</si>
  <si>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</si>
  <si>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</si>
  <si>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</si>
  <si>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</si>
  <si>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</si>
  <si>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</si>
  <si>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</si>
  <si>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</si>
  <si>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Расходы по содержанию и тек.ремонту </t>
  </si>
  <si>
    <r>
      <t xml:space="preserve">        1. Исполнителем предъявлены к приемке следующие оказанные на основании договора управления многоквартирным домом   </t>
    </r>
    <r>
      <rPr>
        <u/>
        <sz val="11"/>
        <color theme="1"/>
        <rFont val="Times New Roman"/>
        <family val="1"/>
        <charset val="204"/>
      </rPr>
      <t>№5  от   01.04.2015 г.</t>
    </r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</si>
  <si>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</si>
  <si>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</si>
  <si>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</si>
  <si>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</si>
  <si>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</si>
  <si>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</si>
  <si>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Красноруцкой Инны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</si>
  <si>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___________________</t>
    </r>
  </si>
  <si>
    <t>Заказчик - Собственники МКД, в лице председателя совета МКД  Красноруцкая И.П.</t>
  </si>
  <si>
    <t>горячая вода на СОИ</t>
  </si>
  <si>
    <t>электроэнергия на СОИ</t>
  </si>
  <si>
    <t>водоотведение на СОИ</t>
  </si>
  <si>
    <t>холодная вода на СОИ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</si>
  <si>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</si>
  <si>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</si>
  <si>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дома= 2323,7+158,6(не жил.)=2486,8 м2</t>
  </si>
  <si>
    <t>Исполнитель - ООО ЖКХ "Локомотив", в лице директора  Бовкун А.А.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</si>
  <si>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</si>
  <si>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</si>
  <si>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</si>
  <si>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</si>
  <si>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админ</t>
  </si>
  <si>
    <t>январь</t>
  </si>
  <si>
    <t>февраля</t>
  </si>
  <si>
    <t>Ремонт ГВС (кв.35)</t>
  </si>
  <si>
    <t>Частичный ремонт мягкой кровли (кв.9)</t>
  </si>
  <si>
    <t>Ремонт дверей в 3 подъезде (кв.27)</t>
  </si>
  <si>
    <t>Замена стояка ГВС с подвала в квартиру (кв.12)</t>
  </si>
  <si>
    <t xml:space="preserve">           2. Всего за период с "01" 01 2024 г. по "31" 03 2024 г. выполнено работ (оказано услуг) на общую сумму сто девяносто семь тысяч семьдесят четыре рубля 07 копеек.</t>
  </si>
  <si>
    <t>Предъявлено населению 197671,56</t>
  </si>
  <si>
    <t>за 2 квартал 2024 года</t>
  </si>
  <si>
    <t>30.06.2024 г.</t>
  </si>
  <si>
    <t>2 квартал</t>
  </si>
  <si>
    <t>Поверка ОДПУ ТЭ</t>
  </si>
  <si>
    <t>Замена стояка КНС (кв. 27, 29)</t>
  </si>
  <si>
    <t>апреь</t>
  </si>
  <si>
    <t xml:space="preserve">           2. Всего за период с "01" 04 2024 г. по "30" 06 2024 г. выполнено работ (оказано услуг) на общую сумму двести девять тысяч двенадцать рублей 44 копейки.</t>
  </si>
  <si>
    <t>Предъявлено населению 200997,38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</si>
</sst>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\-??_р_._-;_-@_-"/>
    <numFmt numFmtId="165" formatCode="[$-419]General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4" fontId="13" fillId="0" borderId="0" applyFill="0" applyBorder="0" applyAlignment="0" applyProtection="0"/>
    <xf numFmtId="165" fontId="14" fillId="0" borderId="0"/>
    <xf numFmtId="0" fontId="13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43" fontId="4" fillId="2" borderId="0" xfId="1" applyFont="1" applyFill="1"/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10" fillId="3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6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6">
    <cellStyle name="Excel Built-in Normal" xfId="4"/>
    <cellStyle name="Обычный" xfId="0" builtinId="0"/>
    <cellStyle name="Обычный 2" xfId="2"/>
    <cellStyle name="Обычный 3" xf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8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55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25"/>
      <c r="C4" s="25"/>
      <c r="D4" s="24"/>
      <c r="E4" s="31" t="s">
        <v>56</v>
      </c>
    </row>
    <row r="5" spans="1:5" x14ac:dyDescent="0.25">
      <c r="A5" s="48" t="s">
        <v>0</v>
      </c>
      <c r="B5" s="48"/>
      <c r="C5" s="48"/>
      <c r="D5" s="48"/>
      <c r="E5" s="48"/>
    </row>
    <row r="6" spans="1:5" x14ac:dyDescent="0.25">
      <c r="A6" s="53" t="s">
        <v>24</v>
      </c>
      <c r="B6" s="53"/>
      <c r="C6" s="53"/>
      <c r="D6" s="53"/>
      <c r="E6" s="53"/>
    </row>
    <row r="7" spans="1:5" x14ac:dyDescent="0.25">
      <c r="A7" s="54" t="s">
        <v>1</v>
      </c>
      <c r="B7" s="54"/>
      <c r="C7" s="54"/>
      <c r="D7" s="54"/>
      <c r="E7" s="54"/>
    </row>
    <row r="8" spans="1:5" x14ac:dyDescent="0.25">
      <c r="A8" s="48" t="s">
        <v>44</v>
      </c>
      <c r="B8" s="48"/>
      <c r="C8" s="48"/>
      <c r="D8" s="48"/>
      <c r="E8" s="48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8" t="s">
        <v>45</v>
      </c>
      <c r="B10" s="48"/>
      <c r="C10" s="48"/>
      <c r="D10" s="48"/>
      <c r="E10" s="48"/>
    </row>
    <row r="11" spans="1:5" x14ac:dyDescent="0.25">
      <c r="A11" s="54" t="s">
        <v>15</v>
      </c>
      <c r="B11" s="57"/>
      <c r="C11" s="57"/>
      <c r="D11" s="57"/>
      <c r="E11" s="57"/>
    </row>
    <row r="12" spans="1:5" x14ac:dyDescent="0.25">
      <c r="A12" s="48" t="s">
        <v>22</v>
      </c>
      <c r="B12" s="48"/>
      <c r="C12" s="48"/>
      <c r="D12" s="48"/>
      <c r="E12" s="48"/>
    </row>
    <row r="13" spans="1:5" ht="11.25" customHeight="1" x14ac:dyDescent="0.25">
      <c r="A13" s="54" t="s">
        <v>2</v>
      </c>
      <c r="B13" s="57"/>
      <c r="C13" s="57"/>
      <c r="D13" s="57"/>
      <c r="E13" s="57"/>
    </row>
    <row r="14" spans="1:5" x14ac:dyDescent="0.25">
      <c r="A14" s="48" t="s">
        <v>52</v>
      </c>
      <c r="B14" s="48"/>
      <c r="C14" s="48"/>
      <c r="D14" s="48"/>
      <c r="E14" s="48"/>
    </row>
    <row r="15" spans="1:5" ht="10.5" customHeight="1" x14ac:dyDescent="0.25">
      <c r="A15" s="54" t="s">
        <v>16</v>
      </c>
      <c r="B15" s="57"/>
      <c r="C15" s="57"/>
      <c r="D15" s="57"/>
      <c r="E15" s="57"/>
    </row>
    <row r="16" spans="1:5" ht="30.75" customHeight="1" x14ac:dyDescent="0.25">
      <c r="A16" s="48" t="s">
        <v>17</v>
      </c>
      <c r="B16" s="48"/>
      <c r="C16" s="48"/>
      <c r="D16" s="48"/>
      <c r="E16" s="48"/>
    </row>
    <row r="17" spans="1:7" ht="27" customHeight="1" x14ac:dyDescent="0.25">
      <c r="A17" s="48" t="s">
        <v>37</v>
      </c>
      <c r="B17" s="48"/>
      <c r="C17" s="48"/>
      <c r="D17" s="48"/>
      <c r="E17" s="48"/>
    </row>
    <row r="18" spans="1:7" ht="33.75" customHeight="1" x14ac:dyDescent="0.25">
      <c r="A18" s="59" t="s">
        <v>25</v>
      </c>
      <c r="B18" s="59"/>
      <c r="C18" s="59"/>
      <c r="D18" s="59"/>
      <c r="E18" s="59"/>
    </row>
    <row r="19" spans="1:7" x14ac:dyDescent="0.25">
      <c r="A19" s="59"/>
      <c r="B19" s="59"/>
      <c r="C19" s="59"/>
      <c r="D19" s="59"/>
      <c r="E19" s="59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0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9" t="s">
        <v>40</v>
      </c>
      <c r="B21" s="7" t="s">
        <v>31</v>
      </c>
      <c r="C21" s="3" t="s">
        <v>4</v>
      </c>
      <c r="D21" s="20">
        <v>16.190000000000001</v>
      </c>
      <c r="E21" s="6">
        <f>D21*F19*G19</f>
        <v>120565.31099999999</v>
      </c>
    </row>
    <row r="22" spans="1:7" x14ac:dyDescent="0.25">
      <c r="A22" s="5" t="s">
        <v>39</v>
      </c>
      <c r="B22" s="7" t="s">
        <v>23</v>
      </c>
      <c r="C22" s="3" t="s">
        <v>4</v>
      </c>
      <c r="D22" s="37">
        <v>6.06</v>
      </c>
      <c r="E22" s="6">
        <f>D22*F19*G19</f>
        <v>45128.213999999993</v>
      </c>
      <c r="G22" s="16"/>
    </row>
    <row r="23" spans="1:7" ht="15.75" x14ac:dyDescent="0.25">
      <c r="A23" s="43" t="s">
        <v>47</v>
      </c>
      <c r="B23" s="7" t="s">
        <v>27</v>
      </c>
      <c r="C23" s="3" t="s">
        <v>28</v>
      </c>
      <c r="D23" s="20"/>
      <c r="E23" s="18">
        <v>7441.74</v>
      </c>
    </row>
    <row r="24" spans="1:7" x14ac:dyDescent="0.25">
      <c r="A24" s="5" t="s">
        <v>48</v>
      </c>
      <c r="B24" s="7" t="s">
        <v>27</v>
      </c>
      <c r="C24" s="3" t="s">
        <v>28</v>
      </c>
      <c r="D24" s="20"/>
      <c r="E24" s="6">
        <v>5950.95</v>
      </c>
    </row>
    <row r="25" spans="1:7" x14ac:dyDescent="0.25">
      <c r="A25" s="5" t="s">
        <v>49</v>
      </c>
      <c r="B25" s="7" t="s">
        <v>27</v>
      </c>
      <c r="C25" s="3" t="s">
        <v>28</v>
      </c>
      <c r="D25" s="20"/>
      <c r="E25" s="6">
        <v>1703.42</v>
      </c>
    </row>
    <row r="26" spans="1:7" x14ac:dyDescent="0.25">
      <c r="A26" s="5" t="s">
        <v>50</v>
      </c>
      <c r="B26" s="7" t="s">
        <v>27</v>
      </c>
      <c r="C26" s="3" t="s">
        <v>28</v>
      </c>
      <c r="D26" s="20"/>
      <c r="E26" s="6">
        <v>0</v>
      </c>
    </row>
    <row r="27" spans="1:7" x14ac:dyDescent="0.25">
      <c r="A27" s="5" t="s">
        <v>26</v>
      </c>
      <c r="B27" s="7" t="s">
        <v>27</v>
      </c>
      <c r="C27" s="3" t="s">
        <v>28</v>
      </c>
      <c r="D27" s="20"/>
      <c r="E27" s="6">
        <v>6960.05</v>
      </c>
    </row>
    <row r="28" spans="1:7" s="36" customFormat="1" ht="60" x14ac:dyDescent="0.25">
      <c r="A28" s="44" t="s">
        <v>57</v>
      </c>
      <c r="B28" s="45" t="s">
        <v>58</v>
      </c>
      <c r="C28" s="46" t="s">
        <v>28</v>
      </c>
      <c r="D28" s="38"/>
      <c r="E28" s="35">
        <v>482</v>
      </c>
    </row>
    <row r="29" spans="1:7" ht="30" x14ac:dyDescent="0.25">
      <c r="A29" s="47" t="s">
        <v>65</v>
      </c>
      <c r="B29" s="7" t="s">
        <v>60</v>
      </c>
      <c r="C29" s="3" t="s">
        <v>51</v>
      </c>
      <c r="D29" s="39">
        <v>8</v>
      </c>
      <c r="E29" s="6">
        <f>D29*260.07</f>
        <v>2080.56</v>
      </c>
    </row>
    <row r="30" spans="1:7" ht="30" x14ac:dyDescent="0.25">
      <c r="A30" s="47" t="s">
        <v>64</v>
      </c>
      <c r="B30" s="7" t="s">
        <v>60</v>
      </c>
      <c r="C30" s="3" t="s">
        <v>51</v>
      </c>
      <c r="D30" s="39">
        <v>4</v>
      </c>
      <c r="E30" s="6">
        <f t="shared" ref="E30:E32" si="0">D30*260.07</f>
        <v>1040.28</v>
      </c>
    </row>
    <row r="31" spans="1:7" ht="30" x14ac:dyDescent="0.25">
      <c r="A31" s="47" t="s">
        <v>63</v>
      </c>
      <c r="B31" s="7" t="s">
        <v>60</v>
      </c>
      <c r="C31" s="3" t="s">
        <v>51</v>
      </c>
      <c r="D31" s="39">
        <v>6</v>
      </c>
      <c r="E31" s="6">
        <f t="shared" si="0"/>
        <v>1560.42</v>
      </c>
    </row>
    <row r="32" spans="1:7" x14ac:dyDescent="0.25">
      <c r="A32" s="40" t="s">
        <v>62</v>
      </c>
      <c r="B32" s="41" t="s">
        <v>61</v>
      </c>
      <c r="C32" s="42" t="s">
        <v>51</v>
      </c>
      <c r="D32" s="27">
        <v>16</v>
      </c>
      <c r="E32" s="6">
        <f t="shared" si="0"/>
        <v>4161.12</v>
      </c>
    </row>
    <row r="33" spans="1:5" x14ac:dyDescent="0.25">
      <c r="A33" s="21"/>
      <c r="B33" s="7"/>
      <c r="C33" s="23"/>
      <c r="D33" s="26"/>
      <c r="E33" s="6"/>
    </row>
    <row r="34" spans="1:5" s="12" customFormat="1" ht="14.25" x14ac:dyDescent="0.2">
      <c r="A34" s="8" t="s">
        <v>29</v>
      </c>
      <c r="B34" s="9"/>
      <c r="C34" s="10"/>
      <c r="D34" s="10"/>
      <c r="E34" s="11">
        <f>SUM(E21:E33)</f>
        <v>197074.06499999997</v>
      </c>
    </row>
    <row r="36" spans="1:5" ht="30.75" customHeight="1" x14ac:dyDescent="0.25">
      <c r="A36" s="60" t="s">
        <v>66</v>
      </c>
      <c r="B36" s="60"/>
      <c r="C36" s="60"/>
      <c r="D36" s="60"/>
      <c r="E36" s="60"/>
    </row>
    <row r="37" spans="1:5" ht="30.75" customHeight="1" x14ac:dyDescent="0.25">
      <c r="A37" s="48" t="s">
        <v>21</v>
      </c>
      <c r="B37" s="48"/>
      <c r="C37" s="48"/>
      <c r="D37" s="48"/>
      <c r="E37" s="48"/>
    </row>
    <row r="38" spans="1:5" x14ac:dyDescent="0.25">
      <c r="A38" s="48" t="s">
        <v>20</v>
      </c>
      <c r="B38" s="48"/>
      <c r="C38" s="48"/>
      <c r="D38" s="48"/>
      <c r="E38" s="48"/>
    </row>
    <row r="39" spans="1:5" ht="30.75" customHeight="1" x14ac:dyDescent="0.25">
      <c r="A39" s="48" t="s">
        <v>30</v>
      </c>
      <c r="B39" s="48"/>
      <c r="C39" s="48"/>
      <c r="D39" s="48"/>
      <c r="E39" s="48"/>
    </row>
    <row r="40" spans="1:5" ht="30.75" customHeight="1" x14ac:dyDescent="0.25">
      <c r="A40" s="28"/>
      <c r="B40" s="28"/>
      <c r="C40" s="28"/>
      <c r="D40" s="28"/>
      <c r="E40" s="28"/>
    </row>
    <row r="41" spans="1:5" x14ac:dyDescent="0.25">
      <c r="A41" s="58" t="s">
        <v>5</v>
      </c>
      <c r="B41" s="58"/>
      <c r="C41" s="58"/>
      <c r="D41" s="58"/>
      <c r="E41" s="58"/>
    </row>
    <row r="42" spans="1:5" x14ac:dyDescent="0.25">
      <c r="A42" s="48" t="s">
        <v>18</v>
      </c>
      <c r="B42" s="48"/>
      <c r="C42" s="48"/>
      <c r="D42" s="48"/>
      <c r="E42" s="48"/>
    </row>
    <row r="43" spans="1:5" x14ac:dyDescent="0.25">
      <c r="A43" s="61" t="s">
        <v>54</v>
      </c>
      <c r="B43" s="61"/>
      <c r="C43" s="61"/>
      <c r="D43" s="61"/>
      <c r="E43" s="61"/>
    </row>
    <row r="44" spans="1:5" x14ac:dyDescent="0.25">
      <c r="B44" s="62" t="s">
        <v>19</v>
      </c>
      <c r="C44" s="62"/>
      <c r="D44" s="62"/>
      <c r="E44" s="4" t="s">
        <v>6</v>
      </c>
    </row>
    <row r="45" spans="1:5" x14ac:dyDescent="0.25">
      <c r="A45" s="29"/>
      <c r="B45" s="29"/>
      <c r="C45" s="29"/>
      <c r="D45" s="29"/>
      <c r="E45" s="29"/>
    </row>
    <row r="46" spans="1:5" x14ac:dyDescent="0.25">
      <c r="A46" s="61" t="s">
        <v>46</v>
      </c>
      <c r="B46" s="61"/>
      <c r="C46" s="61"/>
      <c r="D46" s="61"/>
      <c r="E46" s="61"/>
    </row>
    <row r="47" spans="1:5" x14ac:dyDescent="0.25">
      <c r="B47" s="62" t="s">
        <v>19</v>
      </c>
      <c r="C47" s="62"/>
      <c r="D47" s="62"/>
      <c r="E47" s="4" t="s">
        <v>6</v>
      </c>
    </row>
    <row r="48" spans="1:5" x14ac:dyDescent="0.25">
      <c r="A48" s="2" t="s">
        <v>53</v>
      </c>
    </row>
    <row r="49" spans="1:7" x14ac:dyDescent="0.25">
      <c r="A49" s="12" t="s">
        <v>32</v>
      </c>
    </row>
    <row r="50" spans="1:7" x14ac:dyDescent="0.25">
      <c r="A50" s="2" t="s">
        <v>38</v>
      </c>
      <c r="B50" s="17">
        <v>-13111.86</v>
      </c>
    </row>
    <row r="51" spans="1:7" ht="15.75" x14ac:dyDescent="0.25">
      <c r="A51" s="13" t="s">
        <v>67</v>
      </c>
      <c r="B51" s="14"/>
    </row>
    <row r="52" spans="1:7" x14ac:dyDescent="0.25">
      <c r="A52" s="2" t="s">
        <v>33</v>
      </c>
      <c r="B52" s="14">
        <v>196657.83</v>
      </c>
    </row>
    <row r="53" spans="1:7" x14ac:dyDescent="0.25">
      <c r="A53" s="2" t="s">
        <v>35</v>
      </c>
      <c r="B53" s="22">
        <v>12513.54</v>
      </c>
      <c r="G53" s="2" t="s">
        <v>59</v>
      </c>
    </row>
    <row r="54" spans="1:7" x14ac:dyDescent="0.25">
      <c r="A54" s="2" t="s">
        <v>42</v>
      </c>
      <c r="B54" s="14">
        <f>350*3</f>
        <v>1050</v>
      </c>
    </row>
    <row r="55" spans="1:7" x14ac:dyDescent="0.25">
      <c r="A55" s="2" t="s">
        <v>41</v>
      </c>
      <c r="B55" s="14">
        <f>3*330</f>
        <v>990</v>
      </c>
    </row>
    <row r="56" spans="1:7" x14ac:dyDescent="0.25">
      <c r="A56" s="2" t="s">
        <v>43</v>
      </c>
      <c r="B56" s="14">
        <f>200*3</f>
        <v>600</v>
      </c>
    </row>
    <row r="57" spans="1:7" ht="30" x14ac:dyDescent="0.25">
      <c r="A57" s="30" t="s">
        <v>36</v>
      </c>
      <c r="B57" s="14">
        <f>E34</f>
        <v>197074.06499999997</v>
      </c>
    </row>
    <row r="58" spans="1:7" x14ac:dyDescent="0.25">
      <c r="A58" s="15" t="s">
        <v>34</v>
      </c>
      <c r="B58" s="17">
        <f>B50+B52+B53+B54+B55+B56-B57</f>
        <v>1625.445000000007</v>
      </c>
    </row>
  </sheetData>
  <mergeCells count="28">
    <mergeCell ref="A42:E42"/>
    <mergeCell ref="A43:E43"/>
    <mergeCell ref="B44:D44"/>
    <mergeCell ref="A46:E46"/>
    <mergeCell ref="B47:D47"/>
    <mergeCell ref="A41:E41"/>
    <mergeCell ref="A13:E13"/>
    <mergeCell ref="A14:E14"/>
    <mergeCell ref="A15:E15"/>
    <mergeCell ref="A16:E16"/>
    <mergeCell ref="A17:E17"/>
    <mergeCell ref="A18:E18"/>
    <mergeCell ref="A19:E19"/>
    <mergeCell ref="A36:E36"/>
    <mergeCell ref="A37:E37"/>
    <mergeCell ref="A38:E38"/>
    <mergeCell ref="A39:E39"/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40" zoomScaleSheetLayoutView="100" workbookViewId="0">
      <selection activeCell="M49" sqref="M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1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68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25"/>
      <c r="C4" s="25"/>
      <c r="D4" s="24"/>
      <c r="E4" s="31" t="s">
        <v>69</v>
      </c>
    </row>
    <row r="5" spans="1:5" x14ac:dyDescent="0.25">
      <c r="A5" s="48" t="s">
        <v>0</v>
      </c>
      <c r="B5" s="48"/>
      <c r="C5" s="48"/>
      <c r="D5" s="48"/>
      <c r="E5" s="48"/>
    </row>
    <row r="6" spans="1:5" x14ac:dyDescent="0.25">
      <c r="A6" s="53" t="s">
        <v>24</v>
      </c>
      <c r="B6" s="53"/>
      <c r="C6" s="53"/>
      <c r="D6" s="53"/>
      <c r="E6" s="53"/>
    </row>
    <row r="7" spans="1:5" x14ac:dyDescent="0.25">
      <c r="A7" s="54" t="s">
        <v>1</v>
      </c>
      <c r="B7" s="54"/>
      <c r="C7" s="54"/>
      <c r="D7" s="54"/>
      <c r="E7" s="54"/>
    </row>
    <row r="8" spans="1:5" x14ac:dyDescent="0.25">
      <c r="A8" s="48" t="s">
        <v>44</v>
      </c>
      <c r="B8" s="48"/>
      <c r="C8" s="48"/>
      <c r="D8" s="48"/>
      <c r="E8" s="48"/>
    </row>
    <row r="9" spans="1:5" ht="25.5" customHeight="1" x14ac:dyDescent="0.25">
      <c r="A9" s="55" t="s">
        <v>14</v>
      </c>
      <c r="B9" s="56"/>
      <c r="C9" s="56"/>
      <c r="D9" s="56"/>
      <c r="E9" s="56"/>
    </row>
    <row r="10" spans="1:5" ht="31.5" customHeight="1" x14ac:dyDescent="0.25">
      <c r="A10" s="48" t="s">
        <v>45</v>
      </c>
      <c r="B10" s="48"/>
      <c r="C10" s="48"/>
      <c r="D10" s="48"/>
      <c r="E10" s="48"/>
    </row>
    <row r="11" spans="1:5" x14ac:dyDescent="0.25">
      <c r="A11" s="54" t="s">
        <v>15</v>
      </c>
      <c r="B11" s="57"/>
      <c r="C11" s="57"/>
      <c r="D11" s="57"/>
      <c r="E11" s="57"/>
    </row>
    <row r="12" spans="1:5" x14ac:dyDescent="0.25">
      <c r="A12" s="48" t="s">
        <v>22</v>
      </c>
      <c r="B12" s="48"/>
      <c r="C12" s="48"/>
      <c r="D12" s="48"/>
      <c r="E12" s="48"/>
    </row>
    <row r="13" spans="1:5" ht="11.25" customHeight="1" x14ac:dyDescent="0.25">
      <c r="A13" s="54" t="s">
        <v>2</v>
      </c>
      <c r="B13" s="57"/>
      <c r="C13" s="57"/>
      <c r="D13" s="57"/>
      <c r="E13" s="57"/>
    </row>
    <row r="14" spans="1:5" x14ac:dyDescent="0.25">
      <c r="A14" s="48" t="s">
        <v>52</v>
      </c>
      <c r="B14" s="48"/>
      <c r="C14" s="48"/>
      <c r="D14" s="48"/>
      <c r="E14" s="48"/>
    </row>
    <row r="15" spans="1:5" ht="10.5" customHeight="1" x14ac:dyDescent="0.25">
      <c r="A15" s="54" t="s">
        <v>16</v>
      </c>
      <c r="B15" s="57"/>
      <c r="C15" s="57"/>
      <c r="D15" s="57"/>
      <c r="E15" s="57"/>
    </row>
    <row r="16" spans="1:5" ht="30.75" customHeight="1" x14ac:dyDescent="0.25">
      <c r="A16" s="48" t="s">
        <v>17</v>
      </c>
      <c r="B16" s="48"/>
      <c r="C16" s="48"/>
      <c r="D16" s="48"/>
      <c r="E16" s="48"/>
    </row>
    <row r="17" spans="1:7" ht="27" customHeight="1" x14ac:dyDescent="0.25">
      <c r="A17" s="48" t="s">
        <v>37</v>
      </c>
      <c r="B17" s="48"/>
      <c r="C17" s="48"/>
      <c r="D17" s="48"/>
      <c r="E17" s="48"/>
    </row>
    <row r="18" spans="1:7" ht="33.75" customHeight="1" x14ac:dyDescent="0.25">
      <c r="A18" s="59" t="s">
        <v>25</v>
      </c>
      <c r="B18" s="59"/>
      <c r="C18" s="59"/>
      <c r="D18" s="59"/>
      <c r="E18" s="59"/>
    </row>
    <row r="19" spans="1:7" x14ac:dyDescent="0.25">
      <c r="A19" s="59"/>
      <c r="B19" s="59"/>
      <c r="C19" s="59"/>
      <c r="D19" s="59"/>
      <c r="E19" s="59"/>
      <c r="F19" s="2">
        <f>158.6+2323.7</f>
        <v>2482.2999999999997</v>
      </c>
      <c r="G19" s="2">
        <v>3</v>
      </c>
    </row>
    <row r="20" spans="1:7" ht="135" x14ac:dyDescent="0.25">
      <c r="A20" s="3" t="s">
        <v>7</v>
      </c>
      <c r="B20" s="20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9" t="s">
        <v>40</v>
      </c>
      <c r="B21" s="7" t="s">
        <v>31</v>
      </c>
      <c r="C21" s="3" t="s">
        <v>4</v>
      </c>
      <c r="D21" s="20">
        <v>16.190000000000001</v>
      </c>
      <c r="E21" s="6">
        <f>D21*F19*G19</f>
        <v>120565.31099999999</v>
      </c>
    </row>
    <row r="22" spans="1:7" x14ac:dyDescent="0.25">
      <c r="A22" s="5" t="s">
        <v>39</v>
      </c>
      <c r="B22" s="7" t="s">
        <v>23</v>
      </c>
      <c r="C22" s="3" t="s">
        <v>4</v>
      </c>
      <c r="D22" s="37">
        <v>6.06</v>
      </c>
      <c r="E22" s="6">
        <f>D22*F19*G19</f>
        <v>45128.213999999993</v>
      </c>
      <c r="G22" s="16"/>
    </row>
    <row r="23" spans="1:7" ht="15.75" x14ac:dyDescent="0.25">
      <c r="A23" s="43" t="s">
        <v>47</v>
      </c>
      <c r="B23" s="7" t="s">
        <v>70</v>
      </c>
      <c r="C23" s="3" t="s">
        <v>28</v>
      </c>
      <c r="D23" s="20"/>
      <c r="E23" s="18">
        <v>11162.61</v>
      </c>
    </row>
    <row r="24" spans="1:7" x14ac:dyDescent="0.25">
      <c r="A24" s="5" t="s">
        <v>48</v>
      </c>
      <c r="B24" s="7" t="s">
        <v>70</v>
      </c>
      <c r="C24" s="3" t="s">
        <v>28</v>
      </c>
      <c r="D24" s="20"/>
      <c r="E24" s="6">
        <v>5950.95</v>
      </c>
    </row>
    <row r="25" spans="1:7" x14ac:dyDescent="0.25">
      <c r="A25" s="5" t="s">
        <v>49</v>
      </c>
      <c r="B25" s="7" t="s">
        <v>70</v>
      </c>
      <c r="C25" s="3" t="s">
        <v>28</v>
      </c>
      <c r="D25" s="20"/>
      <c r="E25" s="6">
        <v>2555.13</v>
      </c>
    </row>
    <row r="26" spans="1:7" x14ac:dyDescent="0.25">
      <c r="A26" s="5" t="s">
        <v>50</v>
      </c>
      <c r="B26" s="7" t="s">
        <v>70</v>
      </c>
      <c r="C26" s="3" t="s">
        <v>28</v>
      </c>
      <c r="D26" s="20"/>
      <c r="E26" s="6">
        <v>0</v>
      </c>
    </row>
    <row r="27" spans="1:7" x14ac:dyDescent="0.25">
      <c r="A27" s="5" t="s">
        <v>26</v>
      </c>
      <c r="B27" s="7" t="s">
        <v>70</v>
      </c>
      <c r="C27" s="3" t="s">
        <v>28</v>
      </c>
      <c r="D27" s="20"/>
      <c r="E27" s="6">
        <f>6589.1</f>
        <v>6589.1</v>
      </c>
    </row>
    <row r="28" spans="1:7" s="36" customFormat="1" x14ac:dyDescent="0.25">
      <c r="A28" s="44" t="s">
        <v>71</v>
      </c>
      <c r="B28" s="45" t="s">
        <v>70</v>
      </c>
      <c r="C28" s="46" t="s">
        <v>28</v>
      </c>
      <c r="D28" s="38"/>
      <c r="E28" s="35">
        <v>12900</v>
      </c>
    </row>
    <row r="29" spans="1:7" x14ac:dyDescent="0.25">
      <c r="A29" s="47" t="s">
        <v>72</v>
      </c>
      <c r="B29" s="7" t="s">
        <v>73</v>
      </c>
      <c r="C29" s="3" t="s">
        <v>51</v>
      </c>
      <c r="D29" s="39">
        <v>16</v>
      </c>
      <c r="E29" s="6">
        <f>D29*260.07</f>
        <v>4161.12</v>
      </c>
    </row>
    <row r="30" spans="1:7" x14ac:dyDescent="0.25">
      <c r="A30" s="21"/>
      <c r="B30" s="7"/>
      <c r="C30" s="23"/>
      <c r="D30" s="26"/>
      <c r="E30" s="6"/>
    </row>
    <row r="31" spans="1:7" s="12" customFormat="1" ht="14.25" x14ac:dyDescent="0.2">
      <c r="A31" s="8" t="s">
        <v>29</v>
      </c>
      <c r="B31" s="9"/>
      <c r="C31" s="10"/>
      <c r="D31" s="10"/>
      <c r="E31" s="11">
        <f>SUM(E21:E30)</f>
        <v>209012.43499999997</v>
      </c>
    </row>
    <row r="33" spans="1:5" ht="30.75" customHeight="1" x14ac:dyDescent="0.25">
      <c r="A33" s="60" t="s">
        <v>74</v>
      </c>
      <c r="B33" s="60"/>
      <c r="C33" s="60"/>
      <c r="D33" s="60"/>
      <c r="E33" s="60"/>
    </row>
    <row r="34" spans="1:5" ht="30.75" customHeight="1" x14ac:dyDescent="0.25">
      <c r="A34" s="48" t="s">
        <v>21</v>
      </c>
      <c r="B34" s="48"/>
      <c r="C34" s="48"/>
      <c r="D34" s="48"/>
      <c r="E34" s="48"/>
    </row>
    <row r="35" spans="1:5" x14ac:dyDescent="0.25">
      <c r="A35" s="48" t="s">
        <v>20</v>
      </c>
      <c r="B35" s="48"/>
      <c r="C35" s="48"/>
      <c r="D35" s="48"/>
      <c r="E35" s="48"/>
    </row>
    <row r="36" spans="1:5" ht="30.75" customHeight="1" x14ac:dyDescent="0.25">
      <c r="A36" s="48" t="s">
        <v>30</v>
      </c>
      <c r="B36" s="48"/>
      <c r="C36" s="48"/>
      <c r="D36" s="48"/>
      <c r="E36" s="48"/>
    </row>
    <row r="37" spans="1:5" ht="30.75" customHeight="1" x14ac:dyDescent="0.25">
      <c r="A37" s="32"/>
      <c r="B37" s="32"/>
      <c r="C37" s="32"/>
      <c r="D37" s="32"/>
      <c r="E37" s="32"/>
    </row>
    <row r="38" spans="1:5" x14ac:dyDescent="0.25">
      <c r="A38" s="58" t="s">
        <v>5</v>
      </c>
      <c r="B38" s="58"/>
      <c r="C38" s="58"/>
      <c r="D38" s="58"/>
      <c r="E38" s="58"/>
    </row>
    <row r="39" spans="1:5" x14ac:dyDescent="0.25">
      <c r="A39" s="48" t="s">
        <v>18</v>
      </c>
      <c r="B39" s="48"/>
      <c r="C39" s="48"/>
      <c r="D39" s="48"/>
      <c r="E39" s="48"/>
    </row>
    <row r="40" spans="1:5" x14ac:dyDescent="0.25">
      <c r="A40" s="61" t="s">
        <v>54</v>
      </c>
      <c r="B40" s="61"/>
      <c r="C40" s="61"/>
      <c r="D40" s="61"/>
      <c r="E40" s="61"/>
    </row>
    <row r="41" spans="1:5" x14ac:dyDescent="0.25">
      <c r="B41" s="62" t="s">
        <v>19</v>
      </c>
      <c r="C41" s="62"/>
      <c r="D41" s="62"/>
      <c r="E41" s="4" t="s">
        <v>6</v>
      </c>
    </row>
    <row r="42" spans="1:5" x14ac:dyDescent="0.25">
      <c r="A42" s="33"/>
      <c r="B42" s="33"/>
      <c r="C42" s="33"/>
      <c r="D42" s="33"/>
      <c r="E42" s="33"/>
    </row>
    <row r="43" spans="1:5" x14ac:dyDescent="0.25">
      <c r="A43" s="61" t="s">
        <v>46</v>
      </c>
      <c r="B43" s="61"/>
      <c r="C43" s="61"/>
      <c r="D43" s="61"/>
      <c r="E43" s="61"/>
    </row>
    <row r="44" spans="1:5" x14ac:dyDescent="0.25">
      <c r="B44" s="62" t="s">
        <v>19</v>
      </c>
      <c r="C44" s="62"/>
      <c r="D44" s="62"/>
      <c r="E44" s="4" t="s">
        <v>6</v>
      </c>
    </row>
    <row r="45" spans="1:5" x14ac:dyDescent="0.25">
      <c r="A45" s="2" t="s">
        <v>53</v>
      </c>
    </row>
    <row r="46" spans="1:5" x14ac:dyDescent="0.25">
      <c r="A46" s="12" t="s">
        <v>32</v>
      </c>
    </row>
    <row r="47" spans="1:5" x14ac:dyDescent="0.25">
      <c r="A47" s="2" t="s">
        <v>38</v>
      </c>
      <c r="B47" s="17">
        <f>'1кв'!B58</f>
        <v>1625.445000000007</v>
      </c>
    </row>
    <row r="48" spans="1:5" ht="15.75" x14ac:dyDescent="0.25">
      <c r="A48" s="13" t="s">
        <v>75</v>
      </c>
      <c r="B48" s="14"/>
    </row>
    <row r="49" spans="1:7" x14ac:dyDescent="0.25">
      <c r="A49" s="2" t="s">
        <v>33</v>
      </c>
      <c r="B49" s="14">
        <v>189081.71</v>
      </c>
    </row>
    <row r="50" spans="1:7" x14ac:dyDescent="0.25">
      <c r="A50" s="2" t="s">
        <v>35</v>
      </c>
      <c r="B50" s="22">
        <v>12513.54</v>
      </c>
      <c r="G50" s="2" t="s">
        <v>59</v>
      </c>
    </row>
    <row r="51" spans="1:7" x14ac:dyDescent="0.25">
      <c r="A51" s="2" t="s">
        <v>42</v>
      </c>
      <c r="B51" s="14">
        <f>350*3</f>
        <v>1050</v>
      </c>
    </row>
    <row r="52" spans="1:7" x14ac:dyDescent="0.25">
      <c r="A52" s="2" t="s">
        <v>41</v>
      </c>
      <c r="B52" s="14">
        <f>3*330</f>
        <v>990</v>
      </c>
    </row>
    <row r="53" spans="1:7" x14ac:dyDescent="0.25">
      <c r="A53" s="2" t="s">
        <v>43</v>
      </c>
      <c r="B53" s="14">
        <f>200*3</f>
        <v>600</v>
      </c>
    </row>
    <row r="54" spans="1:7" ht="30" x14ac:dyDescent="0.25">
      <c r="A54" s="34" t="s">
        <v>36</v>
      </c>
      <c r="B54" s="14">
        <f>E31</f>
        <v>209012.43499999997</v>
      </c>
    </row>
    <row r="55" spans="1:7" x14ac:dyDescent="0.25">
      <c r="A55" s="15" t="s">
        <v>34</v>
      </c>
      <c r="B55" s="17">
        <f>B47+B49+B50+B51+B52+B53-B54</f>
        <v>-3151.7399999999616</v>
      </c>
    </row>
  </sheetData>
  <mergeCells count="28">
    <mergeCell ref="A40:E40"/>
    <mergeCell ref="B41:D41"/>
    <mergeCell ref="A43:E43"/>
    <mergeCell ref="B44:D44"/>
    <mergeCell ref="A33:E33"/>
    <mergeCell ref="A34:E34"/>
    <mergeCell ref="A35:E35"/>
    <mergeCell ref="A36:E36"/>
    <mergeCell ref="A38:E38"/>
    <mergeCell ref="A39:E39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2024-08-14T10:51:18Z</dcterms:modified>
</cp:coreProperties>
</file>